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MERARI DIAZ SIERRA\SIRET\ASEG 2021\TERCER TRIMESTRE 2021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42" i="5" s="1"/>
  <c r="G25" i="5"/>
  <c r="G16" i="5"/>
  <c r="G6" i="5"/>
  <c r="F36" i="5"/>
  <c r="F25" i="5"/>
  <c r="F16" i="5"/>
  <c r="F6" i="5"/>
  <c r="D36" i="5"/>
  <c r="D42" i="5" s="1"/>
  <c r="D25" i="5"/>
  <c r="D16" i="5"/>
  <c r="D6" i="5"/>
  <c r="C36" i="5"/>
  <c r="C25" i="5"/>
  <c r="C16" i="5"/>
  <c r="C42" i="5" s="1"/>
  <c r="C6" i="5"/>
  <c r="H10" i="8"/>
  <c r="G16" i="8"/>
  <c r="F16" i="8"/>
  <c r="E14" i="8"/>
  <c r="H14" i="8" s="1"/>
  <c r="E12" i="8"/>
  <c r="H12" i="8" s="1"/>
  <c r="E10" i="8"/>
  <c r="E8" i="8"/>
  <c r="H8" i="8" s="1"/>
  <c r="E6" i="8"/>
  <c r="D16" i="8"/>
  <c r="C16" i="8"/>
  <c r="E6" i="6"/>
  <c r="H6" i="6" s="1"/>
  <c r="E7" i="6"/>
  <c r="E8" i="6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2" i="6"/>
  <c r="H41" i="6"/>
  <c r="H40" i="6"/>
  <c r="H39" i="6"/>
  <c r="H38" i="6"/>
  <c r="H37" i="6"/>
  <c r="H36" i="6"/>
  <c r="H35" i="6"/>
  <c r="H34" i="6"/>
  <c r="H33" i="6"/>
  <c r="H31" i="6"/>
  <c r="H29" i="6"/>
  <c r="H21" i="6"/>
  <c r="H16" i="6"/>
  <c r="H12" i="6"/>
  <c r="H11" i="6"/>
  <c r="H8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H45" i="6" s="1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E30" i="6"/>
  <c r="H30" i="6" s="1"/>
  <c r="E29" i="6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F42" i="5" l="1"/>
  <c r="H16" i="5"/>
  <c r="H42" i="5" s="1"/>
  <c r="E16" i="8"/>
  <c r="H6" i="8"/>
  <c r="E43" i="6"/>
  <c r="H43" i="6" s="1"/>
  <c r="E23" i="6"/>
  <c r="H23" i="6" s="1"/>
  <c r="G77" i="6"/>
  <c r="C77" i="6"/>
  <c r="E13" i="6"/>
  <c r="H13" i="6" s="1"/>
  <c r="F77" i="6"/>
  <c r="D77" i="6"/>
  <c r="E5" i="6"/>
  <c r="E25" i="5"/>
  <c r="E16" i="5"/>
  <c r="E42" i="5"/>
  <c r="H16" i="8"/>
  <c r="E77" i="6" l="1"/>
  <c r="H5" i="6"/>
  <c r="H77" i="6" s="1"/>
</calcChain>
</file>

<file path=xl/sharedStrings.xml><?xml version="1.0" encoding="utf-8"?>
<sst xmlns="http://schemas.openxmlformats.org/spreadsheetml/2006/main" count="223" uniqueCount="147">
  <si>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</si>
  <si>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</si>
  <si>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</si>
  <si>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</si>
  <si>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</si>
  <si>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</si>
  <si>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</si>
  <si>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</si>
  <si>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</si>
  <si>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</si>
  <si>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</si>
  <si>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</si>
  <si>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</si>
  <si>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</si>
  <si>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</si>
  <si>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</si>
  <si>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</si>
  <si>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</si>
  <si>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</si>
  <si>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</si>
  <si>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</si>
  <si>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</si>
  <si>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</si>
  <si>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</si>
  <si>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</si>
  <si>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</si>
  <si>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</si>
  <si>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</si>
  <si>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</si>
  <si>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</si>
  <si>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</si>
  <si>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</si>
  <si>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</si>
  <si>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</si>
  <si>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</si>
  <si>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</si>
  <si>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</si>
  <si>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</si>
  <si>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</si>
  <si>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</si>
  <si>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</si>
  <si>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</si>
  <si>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</si>
  <si>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</si>
  <si>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</si>
  <si>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</si>
  <si>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</si>
  <si>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</si>
  <si>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</si>
  <si>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</si>
  <si>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</si>
  <si>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</si>
  <si>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</si>
  <si>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</si>
  <si>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</si>
  <si>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</si>
  <si>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</si>
  <si>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</si>
  <si>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</si>
  <si>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</si>
  <si>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</si>
  <si>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</si>
  <si>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</si>
  <si>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</si>
  <si>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</si>
  <si>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</si>
  <si>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</si>
  <si>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</si>
  <si>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</si>
  <si>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</si>
  <si>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</si>
  <si>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</si>
  <si>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</si>
  <si>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</si>
  <si>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</si>
  <si>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</si>
  <si>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</si>
  <si>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</si>
  <si>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</si>
  <si>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</si>
  <si>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</si>
  <si>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</si>
  <si>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</si>
  <si>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</si>
  <si>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</si>
  <si>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</si>
  <si>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</si>
  <si>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</si>
  <si>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</si>
  <si>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</si>
  <si>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</si>
  <si>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</si>
  <si>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</si>
  <si>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</si>
  <si>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</si>
  <si>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</si>
  <si>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</si>
  <si>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</si>
  <si>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</si>
  <si>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</si>
  <si>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</si>
  <si>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</si>
  <si>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</si>
  <si>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</si>
  <si>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</si>
  <si>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</si>
  <si>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</si>
  <si>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</si>
  <si>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</si>
  <si>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</si>
  <si>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</si>
  <si>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</si>
  <si>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</si>
  <si>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</si>
  <si>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</si>
  <si>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</si>
  <si>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</si>
  <si>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</si>
  <si>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</si>
  <si>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</si>
  <si>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</si>
  <si>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</si>
  <si>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</si>
  <si>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</si>
  <si>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</si>
  <si>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</si>
  <si>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</si>
  <si>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</si>
  <si>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</si>
  <si>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</si>
  <si>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</si>
  <si>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</si>
  <si>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</si>
  <si>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</si>
  <si>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para las Personas con Discapacidad Salamanca
Estado Analítico del Ejercicio del Presupuesto de Egresos
Clasificación por Objeto del Gasto(Capítulo y Concepto)
Del 1 de Enero AL 30 DE SEPTIEMBRE DEL 2021</t>
  </si>
  <si>
    <t>Instituto para las Personas con Discapacidad Salamanca
Estado Analítico del Ejercicio del Presupuesto de Egresos
Clasificación Ecónomica (Por Tipo de Gasto)
Del 1 de Enero AL 30 DE SEPTIEMBRE DEL 2021</t>
  </si>
  <si>
    <t>INSADIS</t>
  </si>
  <si>
    <t>Instituto para las Personas con Discapacidad Salamanca
Estado Analítico del Ejercicio del Presupuesto de Egresos
Clasificación Administrativa
Del 1 de Enero AL 30 DE SEPTIEMBRE DEL 2021</t>
  </si>
  <si>
    <t>Gobierno (Federal/Estatal/Municipal) de Instituto para las Personas con Discapacidad Salamanca
Estado Analítico del Ejercicio del Presupuesto de Egresos
Clasificación Administrativa
Del 1 de Enero AL 30 DE SEPTIEMBRE DEL 2021</t>
  </si>
  <si>
    <t>Sector Paraestatal del Gobierno (Federal/Estatal/Municipal) de Instituto para las Personas con Discapacidad Salamanca
Estado Analítico del Ejercicio del Presupuesto de Egresos
Clasificación Administrativa
Del 1 de Enero AL 30 DE SEPTIEMBRE DEL 2021</t>
  </si>
  <si>
    <t>Instituto para las Personas con Discapacidad Salamanca
Estado Análitico del Ejercicio del Presupuesto de Egresos
Clasificación Funcional (Finalidad y Función)
Del 1 de Enero AL 30 DE SEPTIEMBRE DEL 2021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</si>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</sst>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showGridLines="0" tabSelected="1" workbookViewId="0">
      <selection activeCell="A83" sqref="A1:H8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4" t="s">
        <v>134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60</v>
      </c>
      <c r="B2" s="60"/>
      <c r="C2" s="54" t="s">
        <v>66</v>
      </c>
      <c r="D2" s="55"/>
      <c r="E2" s="55"/>
      <c r="F2" s="55"/>
      <c r="G2" s="56"/>
      <c r="H2" s="57" t="s">
        <v>65</v>
      </c>
    </row>
    <row r="3" spans="1:8" ht="24.95" customHeight="1" x14ac:dyDescent="0.2">
      <c r="A3" s="61"/>
      <c r="B3" s="62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4726138</v>
      </c>
      <c r="D5" s="14">
        <f>SUM(D6:D12)</f>
        <v>0</v>
      </c>
      <c r="E5" s="14">
        <f>C5+D5</f>
        <v>4726138</v>
      </c>
      <c r="F5" s="14">
        <f>SUM(F6:F12)</f>
        <v>3031343.3600000003</v>
      </c>
      <c r="G5" s="14">
        <f>SUM(G6:G12)</f>
        <v>3031343.3600000003</v>
      </c>
      <c r="H5" s="14">
        <f>E5-F5</f>
        <v>1694794.6399999997</v>
      </c>
    </row>
    <row r="6" spans="1:8" x14ac:dyDescent="0.2">
      <c r="A6" s="49">
        <v>1100</v>
      </c>
      <c r="B6" s="11" t="s">
        <v>76</v>
      </c>
      <c r="C6" s="15">
        <v>3266657.09</v>
      </c>
      <c r="D6" s="15">
        <v>-102520.57</v>
      </c>
      <c r="E6" s="15">
        <f t="shared" ref="E6:E69" si="0">C6+D6</f>
        <v>3164136.52</v>
      </c>
      <c r="F6" s="15">
        <v>2295032.84</v>
      </c>
      <c r="G6" s="15">
        <v>2295032.84</v>
      </c>
      <c r="H6" s="15">
        <f t="shared" ref="H6:H69" si="1">E6-F6</f>
        <v>869103.68000000017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469350.11</v>
      </c>
      <c r="D8" s="15">
        <v>12726.47</v>
      </c>
      <c r="E8" s="15">
        <f t="shared" si="0"/>
        <v>482076.57999999996</v>
      </c>
      <c r="F8" s="15">
        <v>100344.74</v>
      </c>
      <c r="G8" s="15">
        <v>100344.74</v>
      </c>
      <c r="H8" s="15">
        <f t="shared" si="1"/>
        <v>381731.83999999997</v>
      </c>
    </row>
    <row r="9" spans="1:8" x14ac:dyDescent="0.2">
      <c r="A9" s="49">
        <v>1400</v>
      </c>
      <c r="B9" s="11" t="s">
        <v>35</v>
      </c>
      <c r="C9" s="15">
        <v>263203.5</v>
      </c>
      <c r="D9" s="15">
        <v>0</v>
      </c>
      <c r="E9" s="15">
        <f t="shared" si="0"/>
        <v>263203.5</v>
      </c>
      <c r="F9" s="15">
        <v>0</v>
      </c>
      <c r="G9" s="15">
        <v>0</v>
      </c>
      <c r="H9" s="15">
        <f t="shared" si="1"/>
        <v>263203.5</v>
      </c>
    </row>
    <row r="10" spans="1:8" x14ac:dyDescent="0.2">
      <c r="A10" s="49">
        <v>1500</v>
      </c>
      <c r="B10" s="11" t="s">
        <v>79</v>
      </c>
      <c r="C10" s="15">
        <v>726927.3</v>
      </c>
      <c r="D10" s="15">
        <v>89794.1</v>
      </c>
      <c r="E10" s="15">
        <f t="shared" si="0"/>
        <v>816721.4</v>
      </c>
      <c r="F10" s="15">
        <v>635965.78</v>
      </c>
      <c r="G10" s="15">
        <v>635965.78</v>
      </c>
      <c r="H10" s="15">
        <f t="shared" si="1"/>
        <v>180755.62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340300</v>
      </c>
      <c r="D13" s="15">
        <f>SUM(D14:D22)</f>
        <v>90980.739999999991</v>
      </c>
      <c r="E13" s="15">
        <f t="shared" si="0"/>
        <v>431280.74</v>
      </c>
      <c r="F13" s="15">
        <f>SUM(F14:F22)</f>
        <v>237325.36999999997</v>
      </c>
      <c r="G13" s="15">
        <f>SUM(G14:G22)</f>
        <v>237325.36999999997</v>
      </c>
      <c r="H13" s="15">
        <f t="shared" si="1"/>
        <v>193955.37000000002</v>
      </c>
    </row>
    <row r="14" spans="1:8" x14ac:dyDescent="0.2">
      <c r="A14" s="49">
        <v>2100</v>
      </c>
      <c r="B14" s="11" t="s">
        <v>81</v>
      </c>
      <c r="C14" s="15">
        <v>98300</v>
      </c>
      <c r="D14" s="15">
        <v>4010.56</v>
      </c>
      <c r="E14" s="15">
        <f t="shared" si="0"/>
        <v>102310.56</v>
      </c>
      <c r="F14" s="15">
        <v>42590.81</v>
      </c>
      <c r="G14" s="15">
        <v>42590.81</v>
      </c>
      <c r="H14" s="15">
        <f t="shared" si="1"/>
        <v>59719.75</v>
      </c>
    </row>
    <row r="15" spans="1:8" x14ac:dyDescent="0.2">
      <c r="A15" s="49">
        <v>2200</v>
      </c>
      <c r="B15" s="11" t="s">
        <v>82</v>
      </c>
      <c r="C15" s="15">
        <v>2000</v>
      </c>
      <c r="D15" s="15">
        <v>0</v>
      </c>
      <c r="E15" s="15">
        <f t="shared" si="0"/>
        <v>2000</v>
      </c>
      <c r="F15" s="15">
        <v>1398.2</v>
      </c>
      <c r="G15" s="15">
        <v>1398.2</v>
      </c>
      <c r="H15" s="15">
        <f t="shared" si="1"/>
        <v>601.79999999999995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48000</v>
      </c>
      <c r="D17" s="15">
        <v>79711.179999999993</v>
      </c>
      <c r="E17" s="15">
        <f t="shared" si="0"/>
        <v>127711.18</v>
      </c>
      <c r="F17" s="15">
        <v>99108.79</v>
      </c>
      <c r="G17" s="15">
        <v>99108.79</v>
      </c>
      <c r="H17" s="15">
        <f t="shared" si="1"/>
        <v>28602.39</v>
      </c>
    </row>
    <row r="18" spans="1:8" x14ac:dyDescent="0.2">
      <c r="A18" s="49">
        <v>2500</v>
      </c>
      <c r="B18" s="11" t="s">
        <v>85</v>
      </c>
      <c r="C18" s="15">
        <v>32000</v>
      </c>
      <c r="D18" s="15">
        <v>3259</v>
      </c>
      <c r="E18" s="15">
        <f t="shared" si="0"/>
        <v>35259</v>
      </c>
      <c r="F18" s="15">
        <v>13471.84</v>
      </c>
      <c r="G18" s="15">
        <v>13471.84</v>
      </c>
      <c r="H18" s="15">
        <f t="shared" si="1"/>
        <v>21787.16</v>
      </c>
    </row>
    <row r="19" spans="1:8" x14ac:dyDescent="0.2">
      <c r="A19" s="49">
        <v>2600</v>
      </c>
      <c r="B19" s="11" t="s">
        <v>86</v>
      </c>
      <c r="C19" s="15">
        <v>100000</v>
      </c>
      <c r="D19" s="15">
        <v>0</v>
      </c>
      <c r="E19" s="15">
        <f t="shared" si="0"/>
        <v>100000</v>
      </c>
      <c r="F19" s="15">
        <v>59981.64</v>
      </c>
      <c r="G19" s="15">
        <v>59981.64</v>
      </c>
      <c r="H19" s="15">
        <f t="shared" si="1"/>
        <v>40018.36</v>
      </c>
    </row>
    <row r="20" spans="1:8" x14ac:dyDescent="0.2">
      <c r="A20" s="49">
        <v>2700</v>
      </c>
      <c r="B20" s="11" t="s">
        <v>87</v>
      </c>
      <c r="C20" s="15">
        <v>10000</v>
      </c>
      <c r="D20" s="15">
        <v>0</v>
      </c>
      <c r="E20" s="15">
        <f t="shared" si="0"/>
        <v>10000</v>
      </c>
      <c r="F20" s="15">
        <v>1260</v>
      </c>
      <c r="G20" s="15">
        <v>1260</v>
      </c>
      <c r="H20" s="15">
        <f t="shared" si="1"/>
        <v>8740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50000</v>
      </c>
      <c r="D22" s="15">
        <v>4000</v>
      </c>
      <c r="E22" s="15">
        <f t="shared" si="0"/>
        <v>54000</v>
      </c>
      <c r="F22" s="15">
        <v>19514.09</v>
      </c>
      <c r="G22" s="15">
        <v>19514.09</v>
      </c>
      <c r="H22" s="15">
        <f t="shared" si="1"/>
        <v>34485.910000000003</v>
      </c>
    </row>
    <row r="23" spans="1:8" x14ac:dyDescent="0.2">
      <c r="A23" s="48" t="s">
        <v>69</v>
      </c>
      <c r="B23" s="7"/>
      <c r="C23" s="15">
        <f>SUM(C24:C32)</f>
        <v>462962</v>
      </c>
      <c r="D23" s="15">
        <f>SUM(D24:D32)</f>
        <v>117811.57</v>
      </c>
      <c r="E23" s="15">
        <f t="shared" si="0"/>
        <v>580773.57000000007</v>
      </c>
      <c r="F23" s="15">
        <f>SUM(F24:F32)</f>
        <v>335737.09</v>
      </c>
      <c r="G23" s="15">
        <f>SUM(G24:G32)</f>
        <v>335737.09</v>
      </c>
      <c r="H23" s="15">
        <f t="shared" si="1"/>
        <v>245036.48000000004</v>
      </c>
    </row>
    <row r="24" spans="1:8" x14ac:dyDescent="0.2">
      <c r="A24" s="49">
        <v>3100</v>
      </c>
      <c r="B24" s="11" t="s">
        <v>90</v>
      </c>
      <c r="C24" s="15">
        <v>41500</v>
      </c>
      <c r="D24" s="15">
        <v>4898.92</v>
      </c>
      <c r="E24" s="15">
        <f t="shared" si="0"/>
        <v>46398.92</v>
      </c>
      <c r="F24" s="15">
        <v>7654.01</v>
      </c>
      <c r="G24" s="15">
        <v>7654.01</v>
      </c>
      <c r="H24" s="15">
        <f t="shared" si="1"/>
        <v>38744.909999999996</v>
      </c>
    </row>
    <row r="25" spans="1:8" x14ac:dyDescent="0.2">
      <c r="A25" s="49">
        <v>3200</v>
      </c>
      <c r="B25" s="11" t="s">
        <v>91</v>
      </c>
      <c r="C25" s="15">
        <v>0</v>
      </c>
      <c r="D25" s="15">
        <v>4588.6000000000004</v>
      </c>
      <c r="E25" s="15">
        <f t="shared" si="0"/>
        <v>4588.6000000000004</v>
      </c>
      <c r="F25" s="15">
        <v>4588.6000000000004</v>
      </c>
      <c r="G25" s="15">
        <v>4588.6000000000004</v>
      </c>
      <c r="H25" s="15">
        <f t="shared" si="1"/>
        <v>0</v>
      </c>
    </row>
    <row r="26" spans="1:8" x14ac:dyDescent="0.2">
      <c r="A26" s="49">
        <v>3300</v>
      </c>
      <c r="B26" s="11" t="s">
        <v>92</v>
      </c>
      <c r="C26" s="15">
        <v>65000</v>
      </c>
      <c r="D26" s="15">
        <v>954.16</v>
      </c>
      <c r="E26" s="15">
        <f t="shared" si="0"/>
        <v>65954.16</v>
      </c>
      <c r="F26" s="15">
        <v>39937.69</v>
      </c>
      <c r="G26" s="15">
        <v>39937.69</v>
      </c>
      <c r="H26" s="15">
        <f t="shared" si="1"/>
        <v>26016.47</v>
      </c>
    </row>
    <row r="27" spans="1:8" x14ac:dyDescent="0.2">
      <c r="A27" s="49">
        <v>3400</v>
      </c>
      <c r="B27" s="11" t="s">
        <v>93</v>
      </c>
      <c r="C27" s="15">
        <v>62000</v>
      </c>
      <c r="D27" s="15">
        <v>-20000</v>
      </c>
      <c r="E27" s="15">
        <f t="shared" si="0"/>
        <v>42000</v>
      </c>
      <c r="F27" s="15">
        <v>7857.5</v>
      </c>
      <c r="G27" s="15">
        <v>7857.5</v>
      </c>
      <c r="H27" s="15">
        <f t="shared" si="1"/>
        <v>34142.5</v>
      </c>
    </row>
    <row r="28" spans="1:8" x14ac:dyDescent="0.2">
      <c r="A28" s="49">
        <v>3500</v>
      </c>
      <c r="B28" s="11" t="s">
        <v>94</v>
      </c>
      <c r="C28" s="15">
        <v>88000</v>
      </c>
      <c r="D28" s="15">
        <v>177738.57</v>
      </c>
      <c r="E28" s="15">
        <f t="shared" si="0"/>
        <v>265738.57</v>
      </c>
      <c r="F28" s="15">
        <v>216609.29</v>
      </c>
      <c r="G28" s="15">
        <v>216609.29</v>
      </c>
      <c r="H28" s="15">
        <f t="shared" si="1"/>
        <v>49129.279999999999</v>
      </c>
    </row>
    <row r="29" spans="1:8" x14ac:dyDescent="0.2">
      <c r="A29" s="49">
        <v>3600</v>
      </c>
      <c r="B29" s="11" t="s">
        <v>95</v>
      </c>
      <c r="C29" s="15">
        <v>0</v>
      </c>
      <c r="D29" s="15">
        <v>0</v>
      </c>
      <c r="E29" s="15">
        <f t="shared" si="0"/>
        <v>0</v>
      </c>
      <c r="F29" s="15">
        <v>0</v>
      </c>
      <c r="G29" s="15">
        <v>0</v>
      </c>
      <c r="H29" s="15">
        <f t="shared" si="1"/>
        <v>0</v>
      </c>
    </row>
    <row r="30" spans="1:8" x14ac:dyDescent="0.2">
      <c r="A30" s="49">
        <v>3700</v>
      </c>
      <c r="B30" s="11" t="s">
        <v>96</v>
      </c>
      <c r="C30" s="15">
        <v>9500</v>
      </c>
      <c r="D30" s="15">
        <v>0</v>
      </c>
      <c r="E30" s="15">
        <f t="shared" si="0"/>
        <v>9500</v>
      </c>
      <c r="F30" s="15">
        <v>0</v>
      </c>
      <c r="G30" s="15">
        <v>0</v>
      </c>
      <c r="H30" s="15">
        <f t="shared" si="1"/>
        <v>9500</v>
      </c>
    </row>
    <row r="31" spans="1:8" x14ac:dyDescent="0.2">
      <c r="A31" s="49">
        <v>3800</v>
      </c>
      <c r="B31" s="11" t="s">
        <v>97</v>
      </c>
      <c r="C31" s="15">
        <v>102200</v>
      </c>
      <c r="D31" s="15">
        <v>-54987.68</v>
      </c>
      <c r="E31" s="15">
        <f t="shared" si="0"/>
        <v>47212.32</v>
      </c>
      <c r="F31" s="15">
        <v>11824</v>
      </c>
      <c r="G31" s="15">
        <v>11824</v>
      </c>
      <c r="H31" s="15">
        <f t="shared" si="1"/>
        <v>35388.32</v>
      </c>
    </row>
    <row r="32" spans="1:8" x14ac:dyDescent="0.2">
      <c r="A32" s="49">
        <v>3900</v>
      </c>
      <c r="B32" s="11" t="s">
        <v>19</v>
      </c>
      <c r="C32" s="15">
        <v>94762</v>
      </c>
      <c r="D32" s="15">
        <v>4619</v>
      </c>
      <c r="E32" s="15">
        <f t="shared" si="0"/>
        <v>99381</v>
      </c>
      <c r="F32" s="15">
        <v>47266</v>
      </c>
      <c r="G32" s="15">
        <v>47266</v>
      </c>
      <c r="H32" s="15">
        <f t="shared" si="1"/>
        <v>52115</v>
      </c>
    </row>
    <row r="33" spans="1:8" x14ac:dyDescent="0.2">
      <c r="A33" s="48" t="s">
        <v>70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80000</v>
      </c>
      <c r="D43" s="15">
        <f>SUM(D44:D52)</f>
        <v>94350.75</v>
      </c>
      <c r="E43" s="15">
        <f t="shared" si="0"/>
        <v>174350.75</v>
      </c>
      <c r="F43" s="15">
        <f>SUM(F44:F52)</f>
        <v>129093.87999999999</v>
      </c>
      <c r="G43" s="15">
        <f>SUM(G44:G52)</f>
        <v>129093.87999999999</v>
      </c>
      <c r="H43" s="15">
        <f t="shared" si="1"/>
        <v>45256.87000000001</v>
      </c>
    </row>
    <row r="44" spans="1:8" x14ac:dyDescent="0.2">
      <c r="A44" s="49">
        <v>5100</v>
      </c>
      <c r="B44" s="11" t="s">
        <v>105</v>
      </c>
      <c r="C44" s="15">
        <v>80000</v>
      </c>
      <c r="D44" s="15">
        <v>64510.879999999997</v>
      </c>
      <c r="E44" s="15">
        <f t="shared" si="0"/>
        <v>144510.88</v>
      </c>
      <c r="F44" s="15">
        <v>118694.68</v>
      </c>
      <c r="G44" s="15">
        <v>118694.68</v>
      </c>
      <c r="H44" s="15">
        <f t="shared" si="1"/>
        <v>25816.200000000012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29839.87</v>
      </c>
      <c r="E45" s="15">
        <f t="shared" si="0"/>
        <v>29839.87</v>
      </c>
      <c r="F45" s="15">
        <v>10399.200000000001</v>
      </c>
      <c r="G45" s="15">
        <v>10399.200000000001</v>
      </c>
      <c r="H45" s="15">
        <f t="shared" si="1"/>
        <v>19440.669999999998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9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9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9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9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9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9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9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9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9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9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9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9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9" x14ac:dyDescent="0.2">
      <c r="A77" s="8"/>
      <c r="B77" s="13" t="s">
        <v>59</v>
      </c>
      <c r="C77" s="17">
        <f t="shared" ref="C77:H77" si="4">SUM(C5+C13+C23+C33+C43+C53+C57+C65+C69)</f>
        <v>5609400</v>
      </c>
      <c r="D77" s="17">
        <f t="shared" si="4"/>
        <v>303143.06</v>
      </c>
      <c r="E77" s="17">
        <f t="shared" si="4"/>
        <v>5912543.0600000005</v>
      </c>
      <c r="F77" s="17">
        <f t="shared" si="4"/>
        <v>3733499.7</v>
      </c>
      <c r="G77" s="17">
        <f t="shared" si="4"/>
        <v>3733499.7</v>
      </c>
      <c r="H77" s="17">
        <f t="shared" si="4"/>
        <v>2179043.36</v>
      </c>
    </row>
    <row r="79" spans="1:9" x14ac:dyDescent="0.2">
      <c r="A79" s="52"/>
      <c r="B79" s="52" t="s">
        <v>141</v>
      </c>
      <c r="C79" s="52" t="s">
        <v>142</v>
      </c>
      <c r="D79" s="52"/>
      <c r="E79" s="52"/>
      <c r="F79" s="52"/>
      <c r="G79" s="52"/>
      <c r="H79" s="52"/>
      <c r="I79" s="52"/>
    </row>
    <row r="80" spans="1:9" x14ac:dyDescent="0.2">
      <c r="A80" s="52"/>
      <c r="B80" s="52"/>
      <c r="C80" s="52"/>
      <c r="D80" s="52"/>
      <c r="E80" s="52"/>
      <c r="F80" s="52"/>
      <c r="G80" s="52"/>
      <c r="H80" s="52"/>
      <c r="I80" s="52"/>
    </row>
    <row r="81" spans="1:9" x14ac:dyDescent="0.2">
      <c r="A81" s="52"/>
      <c r="B81" s="52"/>
      <c r="C81" s="52"/>
      <c r="D81" s="52"/>
      <c r="E81" s="52"/>
      <c r="F81" s="52"/>
      <c r="G81" s="52"/>
      <c r="H81" s="52"/>
      <c r="I81" s="52"/>
    </row>
    <row r="82" spans="1:9" x14ac:dyDescent="0.2">
      <c r="A82" s="52"/>
      <c r="B82" s="52" t="s">
        <v>143</v>
      </c>
      <c r="C82" s="52" t="s">
        <v>144</v>
      </c>
      <c r="D82" s="52"/>
      <c r="E82" s="52"/>
      <c r="F82" s="52"/>
      <c r="G82" s="52"/>
      <c r="H82" s="52"/>
      <c r="I82" s="52"/>
    </row>
    <row r="83" spans="1:9" x14ac:dyDescent="0.2">
      <c r="A83" s="52"/>
      <c r="B83" s="52" t="s">
        <v>145</v>
      </c>
      <c r="C83" s="52" t="s">
        <v>146</v>
      </c>
      <c r="D83" s="52"/>
      <c r="E83" s="52"/>
      <c r="F83" s="52"/>
      <c r="G83" s="52"/>
      <c r="H83" s="52"/>
      <c r="I83" s="5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showGridLines="0" zoomScaleNormal="100" workbookViewId="0">
      <selection activeCell="A22" sqref="A1:H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4" t="s">
        <v>135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60</v>
      </c>
      <c r="B2" s="60"/>
      <c r="C2" s="54" t="s">
        <v>66</v>
      </c>
      <c r="D2" s="55"/>
      <c r="E2" s="55"/>
      <c r="F2" s="55"/>
      <c r="G2" s="56"/>
      <c r="H2" s="57" t="s">
        <v>65</v>
      </c>
    </row>
    <row r="3" spans="1:8" ht="24.95" customHeight="1" x14ac:dyDescent="0.2">
      <c r="A3" s="61"/>
      <c r="B3" s="62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5529400</v>
      </c>
      <c r="D6" s="50">
        <v>208792.31</v>
      </c>
      <c r="E6" s="50">
        <f>C6+D6</f>
        <v>5738192.3099999996</v>
      </c>
      <c r="F6" s="50">
        <v>3604405.82</v>
      </c>
      <c r="G6" s="50">
        <v>3604405.82</v>
      </c>
      <c r="H6" s="50">
        <f>E6-F6</f>
        <v>2133786.4899999998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80000</v>
      </c>
      <c r="D8" s="50">
        <v>94350.75</v>
      </c>
      <c r="E8" s="50">
        <f>C8+D8</f>
        <v>174350.75</v>
      </c>
      <c r="F8" s="50">
        <v>129093.88</v>
      </c>
      <c r="G8" s="50">
        <v>129093.88</v>
      </c>
      <c r="H8" s="50">
        <f>E8-F8</f>
        <v>45256.869999999995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5609400</v>
      </c>
      <c r="D16" s="17">
        <f>SUM(D6+D8+D10+D12+D14)</f>
        <v>303143.06</v>
      </c>
      <c r="E16" s="17">
        <f>SUM(E6+E8+E10+E12+E14)</f>
        <v>5912543.0599999996</v>
      </c>
      <c r="F16" s="17">
        <f t="shared" ref="F16:H16" si="0">SUM(F6+F8+F10+F12+F14)</f>
        <v>3733499.6999999997</v>
      </c>
      <c r="G16" s="17">
        <f t="shared" si="0"/>
        <v>3733499.6999999997</v>
      </c>
      <c r="H16" s="17">
        <f t="shared" si="0"/>
        <v>2179043.36</v>
      </c>
    </row>
    <row r="18" spans="1:9" x14ac:dyDescent="0.2">
      <c r="A18" s="52"/>
      <c r="B18" s="52" t="s">
        <v>141</v>
      </c>
      <c r="C18" s="52" t="s">
        <v>142</v>
      </c>
      <c r="D18" s="52"/>
      <c r="E18" s="52"/>
      <c r="F18" s="52"/>
      <c r="G18" s="52"/>
      <c r="H18" s="52"/>
      <c r="I18" s="52"/>
    </row>
    <row r="19" spans="1:9" x14ac:dyDescent="0.2">
      <c r="A19" s="52"/>
      <c r="B19" s="52"/>
      <c r="C19" s="52"/>
      <c r="D19" s="52"/>
      <c r="E19" s="52"/>
      <c r="F19" s="52"/>
      <c r="G19" s="52"/>
      <c r="H19" s="52"/>
      <c r="I19" s="52"/>
    </row>
    <row r="20" spans="1:9" x14ac:dyDescent="0.2">
      <c r="A20" s="52"/>
      <c r="B20" s="52"/>
      <c r="C20" s="52"/>
      <c r="D20" s="52"/>
      <c r="E20" s="52"/>
      <c r="F20" s="52"/>
      <c r="G20" s="52"/>
      <c r="H20" s="52"/>
      <c r="I20" s="52"/>
    </row>
    <row r="21" spans="1:9" x14ac:dyDescent="0.2">
      <c r="A21" s="52"/>
      <c r="B21" s="52" t="s">
        <v>143</v>
      </c>
      <c r="C21" s="52" t="s">
        <v>144</v>
      </c>
      <c r="D21" s="52"/>
      <c r="E21" s="52"/>
      <c r="F21" s="52"/>
      <c r="G21" s="52"/>
      <c r="H21" s="52"/>
      <c r="I21" s="52"/>
    </row>
    <row r="22" spans="1:9" x14ac:dyDescent="0.2">
      <c r="A22" s="52"/>
      <c r="B22" s="52" t="s">
        <v>145</v>
      </c>
      <c r="C22" s="52" t="s">
        <v>146</v>
      </c>
      <c r="D22" s="52"/>
      <c r="E22" s="52"/>
      <c r="F22" s="52"/>
      <c r="G22" s="52"/>
      <c r="H22" s="52"/>
      <c r="I22" s="5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GridLines="0" workbookViewId="0">
      <selection activeCell="A58" sqref="A1:H5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4" t="s">
        <v>137</v>
      </c>
      <c r="B1" s="55"/>
      <c r="C1" s="55"/>
      <c r="D1" s="55"/>
      <c r="E1" s="55"/>
      <c r="F1" s="55"/>
      <c r="G1" s="55"/>
      <c r="H1" s="56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9" t="s">
        <v>60</v>
      </c>
      <c r="B3" s="60"/>
      <c r="C3" s="54" t="s">
        <v>66</v>
      </c>
      <c r="D3" s="55"/>
      <c r="E3" s="55"/>
      <c r="F3" s="55"/>
      <c r="G3" s="56"/>
      <c r="H3" s="57" t="s">
        <v>65</v>
      </c>
    </row>
    <row r="4" spans="1:8" ht="24.95" customHeight="1" x14ac:dyDescent="0.2">
      <c r="A4" s="61"/>
      <c r="B4" s="62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8"/>
    </row>
    <row r="5" spans="1:8" x14ac:dyDescent="0.2">
      <c r="A5" s="63"/>
      <c r="B5" s="64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5609400</v>
      </c>
      <c r="D7" s="15">
        <v>303143.06</v>
      </c>
      <c r="E7" s="15">
        <f>C7+D7</f>
        <v>5912543.0599999996</v>
      </c>
      <c r="F7" s="15">
        <v>3733499.7</v>
      </c>
      <c r="G7" s="15">
        <v>3733499.7</v>
      </c>
      <c r="H7" s="15">
        <f>E7-F7</f>
        <v>2179043.3599999994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5609400</v>
      </c>
      <c r="D16" s="23">
        <f t="shared" si="2"/>
        <v>303143.06</v>
      </c>
      <c r="E16" s="23">
        <f t="shared" si="2"/>
        <v>5912543.0599999996</v>
      </c>
      <c r="F16" s="23">
        <f t="shared" si="2"/>
        <v>3733499.7</v>
      </c>
      <c r="G16" s="23">
        <f t="shared" si="2"/>
        <v>3733499.7</v>
      </c>
      <c r="H16" s="23">
        <f t="shared" si="2"/>
        <v>2179043.3599999994</v>
      </c>
    </row>
    <row r="19" spans="1:8" ht="45" customHeight="1" x14ac:dyDescent="0.2">
      <c r="A19" s="54" t="s">
        <v>138</v>
      </c>
      <c r="B19" s="55"/>
      <c r="C19" s="55"/>
      <c r="D19" s="55"/>
      <c r="E19" s="55"/>
      <c r="F19" s="55"/>
      <c r="G19" s="55"/>
      <c r="H19" s="56"/>
    </row>
    <row r="21" spans="1:8" x14ac:dyDescent="0.2">
      <c r="A21" s="59" t="s">
        <v>60</v>
      </c>
      <c r="B21" s="60"/>
      <c r="C21" s="54" t="s">
        <v>66</v>
      </c>
      <c r="D21" s="55"/>
      <c r="E21" s="55"/>
      <c r="F21" s="55"/>
      <c r="G21" s="56"/>
      <c r="H21" s="57" t="s">
        <v>65</v>
      </c>
    </row>
    <row r="22" spans="1:8" ht="22.5" x14ac:dyDescent="0.2">
      <c r="A22" s="61"/>
      <c r="B22" s="62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8"/>
    </row>
    <row r="23" spans="1:8" x14ac:dyDescent="0.2">
      <c r="A23" s="63"/>
      <c r="B23" s="64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4" t="s">
        <v>139</v>
      </c>
      <c r="B33" s="55"/>
      <c r="C33" s="55"/>
      <c r="D33" s="55"/>
      <c r="E33" s="55"/>
      <c r="F33" s="55"/>
      <c r="G33" s="55"/>
      <c r="H33" s="56"/>
    </row>
    <row r="34" spans="1:8" x14ac:dyDescent="0.2">
      <c r="A34" s="59" t="s">
        <v>60</v>
      </c>
      <c r="B34" s="60"/>
      <c r="C34" s="54" t="s">
        <v>66</v>
      </c>
      <c r="D34" s="55"/>
      <c r="E34" s="55"/>
      <c r="F34" s="55"/>
      <c r="G34" s="56"/>
      <c r="H34" s="57" t="s">
        <v>65</v>
      </c>
    </row>
    <row r="35" spans="1:8" ht="22.5" x14ac:dyDescent="0.2">
      <c r="A35" s="61"/>
      <c r="B35" s="62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8"/>
    </row>
    <row r="36" spans="1:8" x14ac:dyDescent="0.2">
      <c r="A36" s="63"/>
      <c r="B36" s="64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9" x14ac:dyDescent="0.2">
      <c r="A49" s="4"/>
      <c r="B49" s="31"/>
      <c r="C49" s="34"/>
      <c r="D49" s="34"/>
      <c r="E49" s="34"/>
      <c r="F49" s="34"/>
      <c r="G49" s="34"/>
      <c r="H49" s="34"/>
    </row>
    <row r="50" spans="1:9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9" x14ac:dyDescent="0.2">
      <c r="A51" s="30"/>
      <c r="B51" s="32"/>
      <c r="C51" s="35"/>
      <c r="D51" s="35"/>
      <c r="E51" s="35"/>
      <c r="F51" s="35"/>
      <c r="G51" s="35"/>
      <c r="H51" s="35"/>
    </row>
    <row r="52" spans="1:9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9" x14ac:dyDescent="0.2">
      <c r="A54" s="52"/>
      <c r="B54" s="52" t="s">
        <v>141</v>
      </c>
      <c r="C54" s="52" t="s">
        <v>142</v>
      </c>
      <c r="D54" s="52"/>
      <c r="E54" s="52"/>
      <c r="F54" s="52"/>
      <c r="G54" s="52"/>
      <c r="H54" s="52"/>
      <c r="I54" s="52"/>
    </row>
    <row r="55" spans="1:9" x14ac:dyDescent="0.2">
      <c r="A55" s="52"/>
      <c r="B55" s="52"/>
      <c r="C55" s="52"/>
      <c r="D55" s="52"/>
      <c r="E55" s="52"/>
      <c r="F55" s="52"/>
      <c r="G55" s="52"/>
      <c r="H55" s="52"/>
      <c r="I55" s="52"/>
    </row>
    <row r="56" spans="1:9" x14ac:dyDescent="0.2">
      <c r="A56" s="52"/>
      <c r="B56" s="52"/>
      <c r="C56" s="52"/>
      <c r="D56" s="52"/>
      <c r="E56" s="52"/>
      <c r="F56" s="52"/>
      <c r="G56" s="52"/>
      <c r="H56" s="52"/>
      <c r="I56" s="52"/>
    </row>
    <row r="57" spans="1:9" x14ac:dyDescent="0.2">
      <c r="A57" s="52"/>
      <c r="B57" s="52" t="s">
        <v>143</v>
      </c>
      <c r="C57" s="52" t="s">
        <v>144</v>
      </c>
      <c r="D57" s="52"/>
      <c r="E57" s="52"/>
      <c r="F57" s="52"/>
      <c r="G57" s="52"/>
      <c r="H57" s="52"/>
      <c r="I57" s="52"/>
    </row>
    <row r="58" spans="1:9" x14ac:dyDescent="0.2">
      <c r="A58" s="52"/>
      <c r="B58" s="52" t="s">
        <v>145</v>
      </c>
      <c r="C58" s="52" t="s">
        <v>146</v>
      </c>
      <c r="D58" s="52"/>
      <c r="E58" s="52"/>
      <c r="F58" s="52"/>
      <c r="G58" s="52"/>
      <c r="H58" s="52"/>
      <c r="I58" s="52"/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workbookViewId="0">
      <selection activeCell="A48" sqref="A1:H4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4" t="s">
        <v>140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60</v>
      </c>
      <c r="B2" s="60"/>
      <c r="C2" s="54" t="s">
        <v>66</v>
      </c>
      <c r="D2" s="55"/>
      <c r="E2" s="55"/>
      <c r="F2" s="55"/>
      <c r="G2" s="56"/>
      <c r="H2" s="57" t="s">
        <v>65</v>
      </c>
    </row>
    <row r="3" spans="1:8" ht="24.95" customHeight="1" x14ac:dyDescent="0.2">
      <c r="A3" s="61"/>
      <c r="B3" s="62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5609400</v>
      </c>
      <c r="D16" s="15">
        <f t="shared" si="3"/>
        <v>303143.06</v>
      </c>
      <c r="E16" s="15">
        <f t="shared" si="3"/>
        <v>5912543.0599999996</v>
      </c>
      <c r="F16" s="15">
        <f t="shared" si="3"/>
        <v>3733499.7</v>
      </c>
      <c r="G16" s="15">
        <f t="shared" si="3"/>
        <v>3733499.7</v>
      </c>
      <c r="H16" s="15">
        <f t="shared" si="3"/>
        <v>2179043.3599999994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5609400</v>
      </c>
      <c r="D22" s="15">
        <v>303143.06</v>
      </c>
      <c r="E22" s="15">
        <f t="shared" si="5"/>
        <v>5912543.0599999996</v>
      </c>
      <c r="F22" s="15">
        <v>3733499.7</v>
      </c>
      <c r="G22" s="15">
        <v>3733499.7</v>
      </c>
      <c r="H22" s="15">
        <f t="shared" si="4"/>
        <v>2179043.3599999994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9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9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9" x14ac:dyDescent="0.2">
      <c r="A35" s="40"/>
      <c r="B35" s="42"/>
      <c r="C35" s="15"/>
      <c r="D35" s="15"/>
      <c r="E35" s="15"/>
      <c r="F35" s="15"/>
      <c r="G35" s="15"/>
      <c r="H35" s="15"/>
    </row>
    <row r="36" spans="1:9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9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9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9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9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9" x14ac:dyDescent="0.2">
      <c r="A41" s="40"/>
      <c r="B41" s="42"/>
      <c r="C41" s="15"/>
      <c r="D41" s="15"/>
      <c r="E41" s="15"/>
      <c r="F41" s="15"/>
      <c r="G41" s="15"/>
      <c r="H41" s="15"/>
    </row>
    <row r="42" spans="1:9" x14ac:dyDescent="0.2">
      <c r="A42" s="46"/>
      <c r="B42" s="47" t="s">
        <v>59</v>
      </c>
      <c r="C42" s="23">
        <f t="shared" ref="C42:H42" si="12">SUM(C36+C25+C16+C6)</f>
        <v>5609400</v>
      </c>
      <c r="D42" s="23">
        <f t="shared" si="12"/>
        <v>303143.06</v>
      </c>
      <c r="E42" s="23">
        <f t="shared" si="12"/>
        <v>5912543.0599999996</v>
      </c>
      <c r="F42" s="23">
        <f t="shared" si="12"/>
        <v>3733499.7</v>
      </c>
      <c r="G42" s="23">
        <f t="shared" si="12"/>
        <v>3733499.7</v>
      </c>
      <c r="H42" s="23">
        <f t="shared" si="12"/>
        <v>2179043.3599999994</v>
      </c>
    </row>
    <row r="43" spans="1:9" x14ac:dyDescent="0.2">
      <c r="A43" s="37"/>
      <c r="B43" s="37"/>
      <c r="C43" s="37"/>
      <c r="D43" s="37"/>
      <c r="E43" s="37"/>
      <c r="F43" s="37"/>
      <c r="G43" s="37"/>
      <c r="H43" s="37"/>
    </row>
    <row r="44" spans="1:9" x14ac:dyDescent="0.2">
      <c r="A44" s="53"/>
      <c r="B44" s="53" t="s">
        <v>141</v>
      </c>
      <c r="C44" s="53" t="s">
        <v>142</v>
      </c>
      <c r="D44" s="53"/>
      <c r="E44" s="53"/>
      <c r="F44" s="53"/>
      <c r="G44" s="53"/>
      <c r="H44" s="53"/>
      <c r="I44" s="52"/>
    </row>
    <row r="45" spans="1:9" x14ac:dyDescent="0.2">
      <c r="A45" s="53"/>
      <c r="B45" s="53"/>
      <c r="C45" s="53"/>
      <c r="D45" s="53"/>
      <c r="E45" s="53"/>
      <c r="F45" s="53"/>
      <c r="G45" s="53"/>
      <c r="H45" s="53"/>
      <c r="I45" s="52"/>
    </row>
    <row r="46" spans="1:9" x14ac:dyDescent="0.2">
      <c r="A46" s="52"/>
      <c r="B46" s="52"/>
      <c r="C46" s="52"/>
      <c r="D46" s="52"/>
      <c r="E46" s="52"/>
      <c r="F46" s="52"/>
      <c r="G46" s="52"/>
      <c r="H46" s="52"/>
      <c r="I46" s="52"/>
    </row>
    <row r="47" spans="1:9" x14ac:dyDescent="0.2">
      <c r="A47" s="52"/>
      <c r="B47" s="52" t="s">
        <v>143</v>
      </c>
      <c r="C47" s="52" t="s">
        <v>144</v>
      </c>
      <c r="D47" s="52"/>
      <c r="E47" s="52"/>
      <c r="F47" s="52"/>
      <c r="G47" s="52"/>
      <c r="H47" s="52"/>
      <c r="I47" s="52"/>
    </row>
    <row r="48" spans="1:9" x14ac:dyDescent="0.2">
      <c r="A48" s="52"/>
      <c r="B48" s="52" t="s">
        <v>145</v>
      </c>
      <c r="C48" s="52" t="s">
        <v>146</v>
      </c>
      <c r="D48" s="52"/>
      <c r="E48" s="52"/>
      <c r="F48" s="52"/>
      <c r="G48" s="52"/>
      <c r="H48" s="52"/>
      <c r="I48" s="5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2021-10-07T14:37:22Z</cp:lastPrinted>
  <dcterms:created xsi:type="dcterms:W3CDTF">2014-02-10T03:37:14Z</dcterms:created>
  <dcterms:modified xsi:type="dcterms:W3CDTF">2021-10-07T14:38:20Z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